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yhz.tovar\Downloads\"/>
    </mc:Choice>
  </mc:AlternateContent>
  <xr:revisionPtr revIDLastSave="0" documentId="8_{6EF6672B-729F-489F-9042-44485638742C}" xr6:coauthVersionLast="47" xr6:coauthVersionMax="47" xr10:uidLastSave="{00000000-0000-0000-0000-000000000000}"/>
  <bookViews>
    <workbookView xWindow="28690" yWindow="-110" windowWidth="20710" windowHeight="11020" xr2:uid="{00000000-000D-0000-FFFF-FFFF00000000}"/>
  </bookViews>
  <sheets>
    <sheet name="CO completo" sheetId="2" r:id="rId1"/>
  </sheets>
  <definedNames>
    <definedName name="_">#REF!</definedName>
    <definedName name="___cua71">#REF!</definedName>
    <definedName name="___cua72">#REF!</definedName>
    <definedName name="__CUA1">#REF!</definedName>
    <definedName name="__CUA2">#REF!</definedName>
    <definedName name="__CUA5">#REF!</definedName>
    <definedName name="_CUA1">#REF!</definedName>
    <definedName name="_CUA2">#REF!</definedName>
    <definedName name="_CUA5">#REF!</definedName>
    <definedName name="_cua71">#REF!</definedName>
    <definedName name="_cua72">#REF!</definedName>
    <definedName name="_Fill">#REF!</definedName>
    <definedName name="_IMP01">#REF!</definedName>
    <definedName name="_Parse_In">#REF!</definedName>
    <definedName name="_Parse_Out">#REF!</definedName>
    <definedName name="año_1989">#REF!</definedName>
    <definedName name="año_1989_a">#REF!</definedName>
    <definedName name="año_1990">#REF!</definedName>
    <definedName name="año_1991">#REF!</definedName>
    <definedName name="año_1992">#REF!</definedName>
    <definedName name="año_1993">#REF!</definedName>
    <definedName name="año_1994">#REF!</definedName>
    <definedName name="año_89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88_89">#REF!</definedName>
    <definedName name="año89">#REF!</definedName>
    <definedName name="año89_91">#REF!</definedName>
    <definedName name="año89_94">#REF!</definedName>
    <definedName name="año90">#REF!</definedName>
    <definedName name="año91">#REF!</definedName>
    <definedName name="año92">#REF!</definedName>
    <definedName name="año93">#REF!</definedName>
    <definedName name="año94">#REF!</definedName>
    <definedName name="BALAN1">#REF!</definedName>
    <definedName name="BALAN1A">#REF!</definedName>
    <definedName name="balanza">#REF!</definedName>
    <definedName name="CAPITAL">#REF!</definedName>
    <definedName name="CAPITALA">#REF!</definedName>
    <definedName name="cuaa22">#REF!</definedName>
    <definedName name="cuad1_89">#REF!</definedName>
    <definedName name="cuad1_89_94">#REF!</definedName>
    <definedName name="cuad1_91">#REF!</definedName>
    <definedName name="cuad1_92">#REF!</definedName>
    <definedName name="cuad1_93">#REF!</definedName>
    <definedName name="cuad1_94">#REF!</definedName>
    <definedName name="cuad1_95">#REF!</definedName>
    <definedName name="cuad1_96">#REF!</definedName>
    <definedName name="cuad1_97">#REF!</definedName>
    <definedName name="cuad1_98">#REF!</definedName>
    <definedName name="cuad11">#REF!</definedName>
    <definedName name="cuad11_97">#REF!</definedName>
    <definedName name="cuad11_98">#REF!</definedName>
    <definedName name="cuad14_89">#REF!</definedName>
    <definedName name="cuad14_89_94">#REF!</definedName>
    <definedName name="cuad14_89_96">#REF!</definedName>
    <definedName name="cuad14_90">#REF!</definedName>
    <definedName name="cuad14_91">#REF!</definedName>
    <definedName name="cuad14_92">#REF!</definedName>
    <definedName name="cuad14_93">#REF!</definedName>
    <definedName name="cuad14_94">#REF!</definedName>
    <definedName name="cuad14_95">#REF!</definedName>
    <definedName name="cuad14_96">#REF!</definedName>
    <definedName name="cuad2_89">#REF!</definedName>
    <definedName name="cuad2_89_95">#REF!</definedName>
    <definedName name="cuad2_89_96">#REF!</definedName>
    <definedName name="cuad2_90">#REF!</definedName>
    <definedName name="cuad2_91">#REF!</definedName>
    <definedName name="cuad2_92">#REF!</definedName>
    <definedName name="cuad2_93">#REF!</definedName>
    <definedName name="cuad2_94">#REF!</definedName>
    <definedName name="cuad2_95">#REF!</definedName>
    <definedName name="cuad2_96">#REF!</definedName>
    <definedName name="cuad2_97">#REF!</definedName>
    <definedName name="cuad2_98">#REF!</definedName>
    <definedName name="cuad9">#REF!</definedName>
    <definedName name="Cuadro13">#REF!</definedName>
    <definedName name="Cuadro14">#REF!</definedName>
    <definedName name="Cuadro15">#REF!</definedName>
    <definedName name="Cuadro16">#REF!</definedName>
    <definedName name="Cuadro21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droA17">#REF!</definedName>
    <definedName name="CuadroA18">#REF!</definedName>
    <definedName name="CUAMIO">#REF!</definedName>
    <definedName name="CUAMONET">#REF!</definedName>
    <definedName name="CUAOMA">#REF!</definedName>
    <definedName name="cuaoma18">#REF!</definedName>
    <definedName name="Database_MI">#REF!</definedName>
    <definedName name="DATES">#REF!</definedName>
    <definedName name="datos">#REF!</definedName>
    <definedName name="DESEMBOL">#REF!</definedName>
    <definedName name="EGRESOS">#REF!</definedName>
    <definedName name="EGRESOS1">#REF!</definedName>
    <definedName name="EGRESOS2">#REF!</definedName>
    <definedName name="EGRESOSA">#REF!</definedName>
    <definedName name="egresoscr">#REF!</definedName>
    <definedName name="ESTACION">#REF!</definedName>
    <definedName name="fin">#REF!</definedName>
    <definedName name="geno">#REF!</definedName>
    <definedName name="grafico">#REF!</definedName>
    <definedName name="h1977_1989">#REF!</definedName>
    <definedName name="h1989_1994">#REF!</definedName>
    <definedName name="Hoja1">#REF!</definedName>
    <definedName name="Hoja11a">#REF!</definedName>
    <definedName name="Hoja11b">#REF!</definedName>
    <definedName name="Hoja11c">#REF!</definedName>
    <definedName name="Hoja15">#REF!</definedName>
    <definedName name="Hoja16">#REF!</definedName>
    <definedName name="Hoja17">#REF!</definedName>
    <definedName name="Hoja18">#REF!</definedName>
    <definedName name="Hoja19">#REF!</definedName>
    <definedName name="Hoja19a">#REF!</definedName>
    <definedName name="Hoja2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ind89_94">#REF!</definedName>
    <definedName name="índices">#REF!</definedName>
    <definedName name="INGRESOS">#REF!</definedName>
    <definedName name="INGRESOSA">#REF!</definedName>
    <definedName name="LHC">#REF!</definedName>
    <definedName name="NAMES">#REF!</definedName>
    <definedName name="NETASMES">#REF!</definedName>
    <definedName name="Notes">#REF!</definedName>
    <definedName name="PRINT_AREA_MI">#REF!</definedName>
    <definedName name="Range_Country">#REF!</definedName>
    <definedName name="Range_DownloadDateTime">#REF!</definedName>
    <definedName name="Range_ReportFormName">#REF!</definedName>
    <definedName name="reb_valor_flujos">#REF!</definedName>
    <definedName name="serie48099">#REF!</definedName>
    <definedName name="serie486_2000">#REF!</definedName>
    <definedName name="SUPUEST">#REF!</definedName>
    <definedName name="TABLA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ítulo_1">#REF!</definedName>
    <definedName name="título_2">#REF!</definedName>
    <definedName name="título_año">#REF!</definedName>
    <definedName name="título_índice">#REF!</definedName>
    <definedName name="TODO">#REF!</definedName>
    <definedName name="Transf89">#REF!</definedName>
    <definedName name="transf91">#REF!</definedName>
    <definedName name="transf92">#REF!</definedName>
    <definedName name="Transf93">#REF!</definedName>
    <definedName name="Transf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wUuIfHcizpqZRa51glxzQUGy+5FTinMZLU6DEglkgY="/>
    </ext>
  </extLst>
</workbook>
</file>

<file path=xl/calcChain.xml><?xml version="1.0" encoding="utf-8"?>
<calcChain xmlns="http://schemas.openxmlformats.org/spreadsheetml/2006/main">
  <c r="F17" i="2" l="1"/>
  <c r="N81" i="2"/>
  <c r="M81" i="2"/>
  <c r="L81" i="2"/>
  <c r="K81" i="2"/>
  <c r="J81" i="2"/>
  <c r="I81" i="2"/>
  <c r="H81" i="2"/>
  <c r="G81" i="2"/>
  <c r="G47" i="2" s="1"/>
  <c r="N80" i="2"/>
  <c r="H42" i="2" s="1"/>
  <c r="M80" i="2"/>
  <c r="L80" i="2"/>
  <c r="K80" i="2"/>
  <c r="J80" i="2"/>
  <c r="I80" i="2"/>
  <c r="H80" i="2"/>
  <c r="G80" i="2"/>
  <c r="N79" i="2"/>
  <c r="M79" i="2"/>
  <c r="L79" i="2"/>
  <c r="K79" i="2"/>
  <c r="J79" i="2"/>
  <c r="I79" i="2"/>
  <c r="H79" i="2"/>
  <c r="G79" i="2"/>
  <c r="N78" i="2"/>
  <c r="H40" i="2" s="1"/>
  <c r="M78" i="2"/>
  <c r="L78" i="2"/>
  <c r="K78" i="2"/>
  <c r="J78" i="2"/>
  <c r="G40" i="2" s="1"/>
  <c r="I78" i="2"/>
  <c r="H78" i="2"/>
  <c r="G78" i="2"/>
  <c r="N77" i="2"/>
  <c r="H39" i="2" s="1"/>
  <c r="M77" i="2"/>
  <c r="L77" i="2"/>
  <c r="K77" i="2"/>
  <c r="J77" i="2"/>
  <c r="I77" i="2"/>
  <c r="H77" i="2"/>
  <c r="G77" i="2"/>
  <c r="H47" i="2"/>
  <c r="H44" i="2"/>
  <c r="G42" i="2"/>
  <c r="H41" i="2"/>
  <c r="G41" i="2"/>
  <c r="G39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H15" i="2"/>
  <c r="G15" i="2"/>
  <c r="F15" i="2"/>
</calcChain>
</file>

<file path=xl/sharedStrings.xml><?xml version="1.0" encoding="utf-8"?>
<sst xmlns="http://schemas.openxmlformats.org/spreadsheetml/2006/main" count="131" uniqueCount="96">
  <si>
    <t>Crecimiento del PIB (var.anual %)</t>
  </si>
  <si>
    <t>Tasa de desempleo nacional (%PEA, promedio)</t>
  </si>
  <si>
    <t>Inflación (var.anual %, fin de periodo)</t>
  </si>
  <si>
    <t>Inflación básica (var.anual %, fin de periodo)</t>
  </si>
  <si>
    <t>Tasa Banrep (tasa, fin de periodo)</t>
  </si>
  <si>
    <t>IBR mensual nominal (tasa, fin de periodo)</t>
  </si>
  <si>
    <t>Balance fiscal GNC (% PIB)</t>
  </si>
  <si>
    <t>Deuda neta GNC (%PIB)</t>
  </si>
  <si>
    <t>Balance comercial (USD millones, total)</t>
  </si>
  <si>
    <t>Balance en cuenta corriente (% PIB)</t>
  </si>
  <si>
    <t>Tasa de cambio (USD/COP, promedio)</t>
  </si>
  <si>
    <t>Precio de petróleo Brent (USD por barril, promedio)</t>
  </si>
  <si>
    <t>Variables anuales</t>
  </si>
  <si>
    <t xml:space="preserve">     A. Por demanda:</t>
  </si>
  <si>
    <t xml:space="preserve">        Demanda interna</t>
  </si>
  <si>
    <t>10.49</t>
  </si>
  <si>
    <t>2.40</t>
  </si>
  <si>
    <t>2.00</t>
  </si>
  <si>
    <t xml:space="preserve">        Consumo final</t>
  </si>
  <si>
    <t>9.51</t>
  </si>
  <si>
    <t>0.61</t>
  </si>
  <si>
    <t>1.38</t>
  </si>
  <si>
    <t xml:space="preserve">             Consumo hogares</t>
  </si>
  <si>
    <t>11.13</t>
  </si>
  <si>
    <t>0.45</t>
  </si>
  <si>
    <t>1.56</t>
  </si>
  <si>
    <t xml:space="preserve">            Consumo gobierno </t>
  </si>
  <si>
    <t>2.20</t>
  </si>
  <si>
    <t>1.15</t>
  </si>
  <si>
    <t>0.26</t>
  </si>
  <si>
    <t xml:space="preserve">        Formación bruta de capital</t>
  </si>
  <si>
    <t xml:space="preserve">        Formación bruta de capital fijo</t>
  </si>
  <si>
    <t>16.60</t>
  </si>
  <si>
    <t>6.72</t>
  </si>
  <si>
    <t xml:space="preserve">        Exportaciones </t>
  </si>
  <si>
    <t>11.62</t>
  </si>
  <si>
    <t>12.62</t>
  </si>
  <si>
    <t>3.22</t>
  </si>
  <si>
    <t xml:space="preserve">        Importaciones</t>
  </si>
  <si>
    <t>13.58</t>
  </si>
  <si>
    <t>2.58</t>
  </si>
  <si>
    <t xml:space="preserve">   B. Por oferta:</t>
  </si>
  <si>
    <t xml:space="preserve">       Agricultura</t>
  </si>
  <si>
    <t>0.86</t>
  </si>
  <si>
    <t>1.66</t>
  </si>
  <si>
    <t>7.93</t>
  </si>
  <si>
    <t xml:space="preserve">       Minería</t>
  </si>
  <si>
    <t>1.71</t>
  </si>
  <si>
    <t>2.64</t>
  </si>
  <si>
    <t>5.00</t>
  </si>
  <si>
    <t xml:space="preserve">       Industria</t>
  </si>
  <si>
    <t>8.59</t>
  </si>
  <si>
    <t xml:space="preserve">       Servicios públicos</t>
  </si>
  <si>
    <t>4.70</t>
  </si>
  <si>
    <t>2.22</t>
  </si>
  <si>
    <t>1.90</t>
  </si>
  <si>
    <t xml:space="preserve">       Constucción</t>
  </si>
  <si>
    <t>6.96</t>
  </si>
  <si>
    <t>1.93</t>
  </si>
  <si>
    <t xml:space="preserve">       Comercio</t>
  </si>
  <si>
    <t>12.79</t>
  </si>
  <si>
    <t>3.59</t>
  </si>
  <si>
    <t>1.27</t>
  </si>
  <si>
    <t xml:space="preserve">       Telecomunicaciones</t>
  </si>
  <si>
    <t>1.74</t>
  </si>
  <si>
    <t>0.79</t>
  </si>
  <si>
    <t xml:space="preserve">       Financieras</t>
  </si>
  <si>
    <t>6.64</t>
  </si>
  <si>
    <t>9.44</t>
  </si>
  <si>
    <t xml:space="preserve">       Inmobiliarias</t>
  </si>
  <si>
    <t>1.94</t>
  </si>
  <si>
    <t>1.92</t>
  </si>
  <si>
    <t xml:space="preserve">       Profesionales</t>
  </si>
  <si>
    <t>1.99</t>
  </si>
  <si>
    <t>0.06</t>
  </si>
  <si>
    <t xml:space="preserve">       Adm. pública</t>
  </si>
  <si>
    <t>1.29</t>
  </si>
  <si>
    <t>4.94</t>
  </si>
  <si>
    <t>3.29</t>
  </si>
  <si>
    <t xml:space="preserve">       Artísticas  </t>
  </si>
  <si>
    <t>10.91</t>
  </si>
  <si>
    <t>8.32</t>
  </si>
  <si>
    <t>Variables trimestrales</t>
  </si>
  <si>
    <t>I-25</t>
  </si>
  <si>
    <t>II-25</t>
  </si>
  <si>
    <t>III-25</t>
  </si>
  <si>
    <t>IV-25</t>
  </si>
  <si>
    <t>I-26</t>
  </si>
  <si>
    <t>II-26</t>
  </si>
  <si>
    <t>III-26</t>
  </si>
  <si>
    <t>IV-26</t>
  </si>
  <si>
    <t>I-27</t>
  </si>
  <si>
    <t>II-27</t>
  </si>
  <si>
    <t>III-27</t>
  </si>
  <si>
    <t>IV-27</t>
  </si>
  <si>
    <t>Variables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</si>
</sst>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6" formatCode="_-* #,##0.00_-;\-* #,##0.00_-;_-* &quot;-&quot;??_-;_-@"/>
    <numFmt numFmtId="167" formatCode="d\.m"/>
    <numFmt numFmtId="168" formatCode="dd\.mm"/>
    <numFmt numFmtId="169" formatCode="mmm&quot; &quot;yy"/>
  </numFmts>
  <fonts count="9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0"/>
      <name val="Lora"/>
    </font>
    <font>
      <b/>
      <sz val="10"/>
      <color rgb="FFFFFFFF"/>
      <name val="Lora"/>
    </font>
    <font>
      <sz val="10"/>
      <color theme="1"/>
      <name val="Lora"/>
    </font>
    <font>
      <sz val="11"/>
      <color theme="1"/>
      <name val="Calibri"/>
    </font>
    <font>
      <i/>
      <sz val="10"/>
      <color rgb="FFD12D22"/>
      <name val="Lora"/>
    </font>
    <font>
      <sz val="11"/>
      <color rgb="FF000000"/>
      <name val="Arial"/>
    </font>
    <font>
      <sz val="11"/>
      <color rgb="FF000000"/>
      <name val="&quot;Aptos Narrow&quot;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CECEC"/>
        <bgColor rgb="FFECECE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0" fontId="4" fillId="0" borderId="0" xfId="0" applyNumberFormat="1" applyFont="1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7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8" fontId="5" fillId="0" borderId="0" xfId="0" applyNumberFormat="1" applyFont="1"/>
    <xf numFmtId="167" fontId="5" fillId="0" borderId="0" xfId="0" applyNumberFormat="1" applyFont="1"/>
    <xf numFmtId="169" fontId="3" fillId="2" borderId="2" xfId="0" applyNumberFormat="1" applyFont="1" applyFill="1" applyBorder="1" applyAlignment="1">
      <alignment horizontal="center"/>
    </xf>
    <xf numFmtId="169" fontId="3" fillId="2" borderId="3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right" vertical="top"/>
    </xf>
    <xf numFmtId="166" fontId="4" fillId="0" borderId="0" xfId="0" applyNumberFormat="1" applyFont="1"/>
    <xf numFmtId="166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85725</xdr:rowOff>
    </xdr:from>
    <xdr:ext cx="4826000" cy="14319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8350" y="441325"/>
          <a:ext cx="4826000" cy="1431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97"/>
  <sheetViews>
    <sheetView showGridLines="0" tabSelected="1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F9" sqref="F9"/>
    </sheetView>
  </sheetViews>
  <sheetFormatPr baseColWidth="10" defaultColWidth="14.453125" defaultRowHeight="15" customHeight="1"/>
  <cols>
    <col min="1" max="1" width="10.7265625" customWidth="1"/>
    <col min="2" max="2" width="48.81640625" customWidth="1"/>
    <col min="3" max="5" width="9.453125" customWidth="1"/>
    <col min="6" max="22" width="10.7265625" customWidth="1"/>
  </cols>
  <sheetData>
    <row r="1" spans="1:22" ht="14.25" customHeight="1">
      <c r="F1" s="12"/>
      <c r="G1" s="12"/>
    </row>
    <row r="2" spans="1:22" ht="14.25" customHeight="1">
      <c r="F2" s="12"/>
      <c r="G2" s="12"/>
    </row>
    <row r="3" spans="1:22" ht="14.25" customHeight="1">
      <c r="A3" s="1"/>
      <c r="B3" s="1"/>
      <c r="C3" s="1"/>
      <c r="D3" s="1"/>
      <c r="E3" s="1"/>
      <c r="F3" s="13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25" customHeight="1">
      <c r="A4" s="1"/>
      <c r="B4" s="1"/>
      <c r="C4" s="1"/>
      <c r="D4" s="1"/>
      <c r="E4" s="1"/>
      <c r="F4" s="13"/>
      <c r="G4" s="1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25" customHeight="1">
      <c r="A5" s="1"/>
      <c r="B5" s="1"/>
      <c r="C5" s="1"/>
      <c r="D5" s="1"/>
      <c r="E5" s="1"/>
      <c r="F5" s="13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>
      <c r="A6" s="1"/>
      <c r="B6" s="1"/>
      <c r="C6" s="1"/>
      <c r="D6" s="1"/>
      <c r="E6" s="1"/>
      <c r="F6" s="13"/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25" customHeight="1">
      <c r="A7" s="1"/>
      <c r="B7" s="1"/>
      <c r="C7" s="1"/>
      <c r="D7" s="1"/>
      <c r="E7" s="1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25" customHeight="1">
      <c r="A8" s="1"/>
      <c r="B8" s="1"/>
      <c r="C8" s="1"/>
      <c r="D8" s="1"/>
      <c r="E8" s="1"/>
      <c r="F8" s="13"/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25" customHeight="1">
      <c r="A9" s="1"/>
      <c r="B9" s="1"/>
      <c r="C9" s="1"/>
      <c r="D9" s="1"/>
      <c r="E9" s="1"/>
      <c r="F9" s="13"/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4.25" customHeight="1">
      <c r="A10" s="1"/>
      <c r="B10" s="1"/>
      <c r="C10" s="1"/>
      <c r="D10" s="1"/>
      <c r="E10" s="1"/>
      <c r="F10" s="13"/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25" customHeight="1">
      <c r="A11" s="1"/>
      <c r="B11" s="1"/>
      <c r="C11" s="1"/>
      <c r="D11" s="1"/>
      <c r="E11" s="1"/>
      <c r="F11" s="13"/>
      <c r="G11" s="1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25" customHeight="1">
      <c r="A12" s="1"/>
      <c r="B12" s="1" t="s">
        <v>12</v>
      </c>
      <c r="C12" s="1"/>
      <c r="D12" s="1"/>
      <c r="E12" s="1"/>
      <c r="F12" s="13"/>
      <c r="G12" s="1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25" customHeight="1">
      <c r="A13" s="1"/>
      <c r="C13" s="1"/>
      <c r="D13" s="1"/>
      <c r="E13" s="1"/>
      <c r="F13" s="13"/>
      <c r="G13" s="13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25" customHeight="1">
      <c r="A14" s="1"/>
      <c r="B14" s="2"/>
      <c r="C14" s="3">
        <v>2022</v>
      </c>
      <c r="D14" s="3">
        <v>2023</v>
      </c>
      <c r="E14" s="3">
        <v>2024</v>
      </c>
      <c r="F14" s="4">
        <v>2025</v>
      </c>
      <c r="G14" s="4">
        <v>2026</v>
      </c>
      <c r="H14" s="4">
        <v>2027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 customHeight="1">
      <c r="B15" s="5" t="s">
        <v>0</v>
      </c>
      <c r="C15" s="15">
        <v>7.56</v>
      </c>
      <c r="D15" s="15">
        <v>0.74</v>
      </c>
      <c r="E15" s="15">
        <v>1.57</v>
      </c>
      <c r="F15" s="16">
        <f>AVERAGE(C54:F54)</f>
        <v>2.5650000000000004</v>
      </c>
      <c r="G15" s="16">
        <f>AVERAGE(G54:J54)</f>
        <v>2.875</v>
      </c>
      <c r="H15" s="16">
        <f>AVERAGE(K54:N54)</f>
        <v>3.3000000000000003</v>
      </c>
    </row>
    <row r="16" spans="1:22" ht="14.25" customHeight="1">
      <c r="B16" s="17" t="s">
        <v>13</v>
      </c>
      <c r="C16" s="6"/>
      <c r="D16" s="6"/>
      <c r="E16" s="6"/>
      <c r="F16" s="16"/>
      <c r="G16" s="16"/>
      <c r="H16" s="16"/>
    </row>
    <row r="17" spans="2:8" ht="14.25" customHeight="1">
      <c r="B17" s="5" t="s">
        <v>14</v>
      </c>
      <c r="C17" s="15" t="s">
        <v>15</v>
      </c>
      <c r="D17" s="15" t="s">
        <v>16</v>
      </c>
      <c r="E17" s="15" t="s">
        <v>17</v>
      </c>
      <c r="F17" s="16">
        <f>AVERAGE(C56:F56)</f>
        <v>3.4000000000000004</v>
      </c>
      <c r="G17" s="16">
        <f t="shared" ref="G17:G24" si="0">AVERAGE(G56:J56)</f>
        <v>2.9424999999999999</v>
      </c>
      <c r="H17" s="16">
        <f t="shared" ref="H17:H24" si="1">AVERAGE(K56:N56)</f>
        <v>3.0024999999999995</v>
      </c>
    </row>
    <row r="18" spans="2:8" ht="14.25" customHeight="1">
      <c r="B18" s="5" t="s">
        <v>18</v>
      </c>
      <c r="C18" s="15" t="s">
        <v>19</v>
      </c>
      <c r="D18" s="15" t="s">
        <v>20</v>
      </c>
      <c r="E18" s="15" t="s">
        <v>21</v>
      </c>
      <c r="F18" s="16">
        <f t="shared" ref="F17:F24" si="2">AVERAGE(C57:F57)</f>
        <v>3.2574999999999998</v>
      </c>
      <c r="G18" s="16">
        <f t="shared" si="0"/>
        <v>2.5074999999999998</v>
      </c>
      <c r="H18" s="16">
        <f t="shared" si="1"/>
        <v>3.3299999999999996</v>
      </c>
    </row>
    <row r="19" spans="2:8" ht="14.25" customHeight="1">
      <c r="B19" s="5" t="s">
        <v>22</v>
      </c>
      <c r="C19" s="15" t="s">
        <v>23</v>
      </c>
      <c r="D19" s="15" t="s">
        <v>24</v>
      </c>
      <c r="E19" s="15" t="s">
        <v>25</v>
      </c>
      <c r="F19" s="16">
        <f t="shared" si="2"/>
        <v>3.0324999999999998</v>
      </c>
      <c r="G19" s="16">
        <f t="shared" si="0"/>
        <v>2.665</v>
      </c>
      <c r="H19" s="16">
        <f t="shared" si="1"/>
        <v>3.2899999999999996</v>
      </c>
    </row>
    <row r="20" spans="2:8" ht="14.25" customHeight="1">
      <c r="B20" s="5" t="s">
        <v>26</v>
      </c>
      <c r="C20" s="15" t="s">
        <v>27</v>
      </c>
      <c r="D20" s="15" t="s">
        <v>28</v>
      </c>
      <c r="E20" s="15" t="s">
        <v>29</v>
      </c>
      <c r="F20" s="16">
        <f t="shared" si="2"/>
        <v>4.5049999999999999</v>
      </c>
      <c r="G20" s="16">
        <f t="shared" si="0"/>
        <v>2.1149999999999998</v>
      </c>
      <c r="H20" s="16">
        <f t="shared" si="1"/>
        <v>3.4799999999999995</v>
      </c>
    </row>
    <row r="21" spans="2:8" ht="14.25" customHeight="1">
      <c r="B21" s="5" t="s">
        <v>30</v>
      </c>
      <c r="C21" s="15"/>
      <c r="D21" s="18"/>
      <c r="E21" s="15"/>
      <c r="F21" s="16">
        <f t="shared" si="2"/>
        <v>4.05</v>
      </c>
      <c r="G21" s="16">
        <f t="shared" si="0"/>
        <v>4.8674999999999997</v>
      </c>
      <c r="H21" s="16">
        <f t="shared" si="1"/>
        <v>1.4175</v>
      </c>
    </row>
    <row r="22" spans="2:8" ht="14.25" customHeight="1">
      <c r="B22" s="5" t="s">
        <v>31</v>
      </c>
      <c r="C22" s="15" t="s">
        <v>32</v>
      </c>
      <c r="D22" s="18">
        <v>46342</v>
      </c>
      <c r="E22" s="15" t="s">
        <v>33</v>
      </c>
      <c r="F22" s="16">
        <f t="shared" si="2"/>
        <v>2.39</v>
      </c>
      <c r="G22" s="16">
        <f t="shared" si="0"/>
        <v>5.7425000000000006</v>
      </c>
      <c r="H22" s="16">
        <f t="shared" si="1"/>
        <v>1.44</v>
      </c>
    </row>
    <row r="23" spans="2:8" ht="14.25" customHeight="1">
      <c r="B23" s="5" t="s">
        <v>34</v>
      </c>
      <c r="C23" s="15" t="s">
        <v>35</v>
      </c>
      <c r="D23" s="15" t="s">
        <v>36</v>
      </c>
      <c r="E23" s="15" t="s">
        <v>37</v>
      </c>
      <c r="F23" s="16">
        <f t="shared" si="2"/>
        <v>1.9100000000000001</v>
      </c>
      <c r="G23" s="16">
        <f t="shared" si="0"/>
        <v>3.01</v>
      </c>
      <c r="H23" s="16">
        <f t="shared" si="1"/>
        <v>3.4649999999999999</v>
      </c>
    </row>
    <row r="24" spans="2:8" ht="14.25" customHeight="1">
      <c r="B24" s="5" t="s">
        <v>38</v>
      </c>
      <c r="C24" s="15" t="s">
        <v>39</v>
      </c>
      <c r="D24" s="19">
        <v>46145</v>
      </c>
      <c r="E24" s="15" t="s">
        <v>40</v>
      </c>
      <c r="F24" s="16">
        <f t="shared" si="2"/>
        <v>5.5175000000000001</v>
      </c>
      <c r="G24" s="16">
        <f t="shared" si="0"/>
        <v>2.9325000000000001</v>
      </c>
      <c r="H24" s="16">
        <f t="shared" si="1"/>
        <v>2.04</v>
      </c>
    </row>
    <row r="25" spans="2:8" ht="14.25" customHeight="1">
      <c r="B25" s="17" t="s">
        <v>41</v>
      </c>
      <c r="C25" s="6"/>
      <c r="D25" s="6"/>
      <c r="E25" s="6"/>
      <c r="F25" s="16"/>
      <c r="G25" s="16"/>
      <c r="H25" s="16"/>
    </row>
    <row r="26" spans="2:8" ht="14.25" customHeight="1">
      <c r="B26" s="5" t="s">
        <v>42</v>
      </c>
      <c r="C26" s="15" t="s">
        <v>43</v>
      </c>
      <c r="D26" s="15" t="s">
        <v>44</v>
      </c>
      <c r="E26" s="15" t="s">
        <v>45</v>
      </c>
      <c r="F26" s="16">
        <f t="shared" ref="F26:F37" si="3">AVERAGE(C65:F65)</f>
        <v>3.3549999999999995</v>
      </c>
      <c r="G26" s="16">
        <f t="shared" ref="G26:G37" si="4">AVERAGE(G65:J65)</f>
        <v>2.085</v>
      </c>
      <c r="H26" s="16">
        <f t="shared" ref="H26:H37" si="5">AVERAGE(K65:N65)</f>
        <v>3.0825</v>
      </c>
    </row>
    <row r="27" spans="2:8" ht="14.25" customHeight="1">
      <c r="B27" s="5" t="s">
        <v>46</v>
      </c>
      <c r="C27" s="15" t="s">
        <v>47</v>
      </c>
      <c r="D27" s="15" t="s">
        <v>48</v>
      </c>
      <c r="E27" s="15" t="s">
        <v>49</v>
      </c>
      <c r="F27" s="16">
        <f t="shared" si="3"/>
        <v>6.1974999999999998</v>
      </c>
      <c r="G27" s="16">
        <f t="shared" si="4"/>
        <v>4.4225000000000003</v>
      </c>
      <c r="H27" s="16">
        <f t="shared" si="5"/>
        <v>3.8075000000000001</v>
      </c>
    </row>
    <row r="28" spans="2:8" ht="14.25" customHeight="1">
      <c r="B28" s="5" t="s">
        <v>50</v>
      </c>
      <c r="C28" s="15" t="s">
        <v>51</v>
      </c>
      <c r="D28" s="15" t="s">
        <v>48</v>
      </c>
      <c r="E28" s="18">
        <v>46297</v>
      </c>
      <c r="F28" s="16">
        <f t="shared" si="3"/>
        <v>2.5</v>
      </c>
      <c r="G28" s="16">
        <f t="shared" si="4"/>
        <v>3.4674999999999998</v>
      </c>
      <c r="H28" s="16">
        <f t="shared" si="5"/>
        <v>3.3825000000000003</v>
      </c>
    </row>
    <row r="29" spans="2:8" ht="14.25" customHeight="1">
      <c r="B29" s="5" t="s">
        <v>52</v>
      </c>
      <c r="C29" s="15" t="s">
        <v>53</v>
      </c>
      <c r="D29" s="15" t="s">
        <v>54</v>
      </c>
      <c r="E29" s="15" t="s">
        <v>55</v>
      </c>
      <c r="F29" s="16">
        <f t="shared" si="3"/>
        <v>2.0425</v>
      </c>
      <c r="G29" s="16">
        <f t="shared" si="4"/>
        <v>3.0250000000000004</v>
      </c>
      <c r="H29" s="16">
        <f t="shared" si="5"/>
        <v>3.3825000000000003</v>
      </c>
    </row>
    <row r="30" spans="2:8" ht="14.25" customHeight="1">
      <c r="B30" s="5" t="s">
        <v>56</v>
      </c>
      <c r="C30" s="15" t="s">
        <v>57</v>
      </c>
      <c r="D30" s="18">
        <v>46359</v>
      </c>
      <c r="E30" s="15" t="s">
        <v>58</v>
      </c>
      <c r="F30" s="16">
        <f t="shared" si="3"/>
        <v>3.18</v>
      </c>
      <c r="G30" s="16">
        <f t="shared" si="4"/>
        <v>3.62</v>
      </c>
      <c r="H30" s="16">
        <f t="shared" si="5"/>
        <v>3.415</v>
      </c>
    </row>
    <row r="31" spans="2:8" ht="14.25" customHeight="1">
      <c r="B31" s="5" t="s">
        <v>59</v>
      </c>
      <c r="C31" s="15" t="s">
        <v>60</v>
      </c>
      <c r="D31" s="15" t="s">
        <v>61</v>
      </c>
      <c r="E31" s="15" t="s">
        <v>62</v>
      </c>
      <c r="F31" s="16">
        <f t="shared" si="3"/>
        <v>3.8524999999999996</v>
      </c>
      <c r="G31" s="16">
        <f t="shared" si="4"/>
        <v>2.8850000000000002</v>
      </c>
      <c r="H31" s="16">
        <f t="shared" si="5"/>
        <v>3.1875</v>
      </c>
    </row>
    <row r="32" spans="2:8" ht="14.25" customHeight="1">
      <c r="B32" s="5" t="s">
        <v>63</v>
      </c>
      <c r="C32" s="19">
        <v>46066</v>
      </c>
      <c r="D32" s="15" t="s">
        <v>64</v>
      </c>
      <c r="E32" s="15" t="s">
        <v>65</v>
      </c>
      <c r="F32" s="16">
        <f t="shared" si="3"/>
        <v>2.2949999999999999</v>
      </c>
      <c r="G32" s="16">
        <f t="shared" si="4"/>
        <v>3.1274999999999999</v>
      </c>
      <c r="H32" s="16">
        <f t="shared" si="5"/>
        <v>3.4</v>
      </c>
    </row>
    <row r="33" spans="1:22" ht="14.25" customHeight="1">
      <c r="B33" s="5" t="s">
        <v>66</v>
      </c>
      <c r="C33" s="15" t="s">
        <v>67</v>
      </c>
      <c r="D33" s="15" t="s">
        <v>68</v>
      </c>
      <c r="E33" s="15" t="s">
        <v>24</v>
      </c>
      <c r="F33" s="16">
        <f t="shared" si="3"/>
        <v>2.6149999999999998</v>
      </c>
      <c r="G33" s="16">
        <f t="shared" si="4"/>
        <v>2.5924999999999998</v>
      </c>
      <c r="H33" s="16">
        <f t="shared" si="5"/>
        <v>3.41</v>
      </c>
    </row>
    <row r="34" spans="1:22" ht="14.25" customHeight="1">
      <c r="B34" s="5" t="s">
        <v>69</v>
      </c>
      <c r="C34" s="19">
        <v>46144</v>
      </c>
      <c r="D34" s="15" t="s">
        <v>70</v>
      </c>
      <c r="E34" s="15" t="s">
        <v>71</v>
      </c>
      <c r="F34" s="16">
        <f t="shared" si="3"/>
        <v>2.3475000000000001</v>
      </c>
      <c r="G34" s="16">
        <f t="shared" si="4"/>
        <v>2.8249999999999997</v>
      </c>
      <c r="H34" s="16">
        <f t="shared" si="5"/>
        <v>3.3149999999999999</v>
      </c>
    </row>
    <row r="35" spans="1:22" ht="14.25" customHeight="1">
      <c r="B35" s="5" t="s">
        <v>72</v>
      </c>
      <c r="C35" s="19">
        <v>46211</v>
      </c>
      <c r="D35" s="15" t="s">
        <v>73</v>
      </c>
      <c r="E35" s="15" t="s">
        <v>74</v>
      </c>
      <c r="F35" s="16">
        <f t="shared" si="3"/>
        <v>2.1475</v>
      </c>
      <c r="G35" s="16">
        <f t="shared" si="4"/>
        <v>3.0649999999999999</v>
      </c>
      <c r="H35" s="16">
        <f t="shared" si="5"/>
        <v>3.39</v>
      </c>
    </row>
    <row r="36" spans="1:22" ht="14.25" customHeight="1">
      <c r="B36" s="5" t="s">
        <v>75</v>
      </c>
      <c r="C36" s="15" t="s">
        <v>76</v>
      </c>
      <c r="D36" s="15" t="s">
        <v>77</v>
      </c>
      <c r="E36" s="15" t="s">
        <v>78</v>
      </c>
      <c r="F36" s="16">
        <f t="shared" si="3"/>
        <v>2.54</v>
      </c>
      <c r="G36" s="16">
        <f t="shared" si="4"/>
        <v>2.5125000000000002</v>
      </c>
      <c r="H36" s="16">
        <f t="shared" si="5"/>
        <v>3.29</v>
      </c>
    </row>
    <row r="37" spans="1:22" ht="14.25" customHeight="1">
      <c r="B37" s="5" t="s">
        <v>79</v>
      </c>
      <c r="C37" s="19">
        <v>46050</v>
      </c>
      <c r="D37" s="15" t="s">
        <v>80</v>
      </c>
      <c r="E37" s="15" t="s">
        <v>81</v>
      </c>
      <c r="F37" s="16">
        <f t="shared" si="3"/>
        <v>6.1074999999999999</v>
      </c>
      <c r="G37" s="16">
        <f t="shared" si="4"/>
        <v>1.7175</v>
      </c>
      <c r="H37" s="16">
        <f t="shared" si="5"/>
        <v>3.0225</v>
      </c>
    </row>
    <row r="38" spans="1:22" ht="14.25" customHeight="1">
      <c r="B38" s="5" t="s">
        <v>1</v>
      </c>
      <c r="C38" s="15">
        <v>11.2</v>
      </c>
      <c r="D38" s="15">
        <v>10.199999999999999</v>
      </c>
      <c r="E38" s="15">
        <v>10.199999999999999</v>
      </c>
      <c r="F38" s="7">
        <v>0.09</v>
      </c>
      <c r="G38" s="7">
        <v>9.1999999999999998E-2</v>
      </c>
      <c r="H38" s="7">
        <v>9.5000000000000001E-2</v>
      </c>
    </row>
    <row r="39" spans="1:22" ht="14.25" customHeight="1">
      <c r="B39" s="5" t="s">
        <v>2</v>
      </c>
      <c r="C39" s="15">
        <v>13.13</v>
      </c>
      <c r="D39" s="15">
        <v>9.2799999999999994</v>
      </c>
      <c r="E39" s="15">
        <v>5.2</v>
      </c>
      <c r="F39" s="15">
        <v>5.0999999999999996</v>
      </c>
      <c r="G39" s="16">
        <f t="shared" ref="G39:G42" si="6">J77</f>
        <v>6.39</v>
      </c>
      <c r="H39" s="16">
        <f t="shared" ref="H39:H42" si="7">N77</f>
        <v>5.08</v>
      </c>
    </row>
    <row r="40" spans="1:22" ht="14.25" customHeight="1">
      <c r="B40" s="5" t="s">
        <v>3</v>
      </c>
      <c r="C40" s="15">
        <v>9.23</v>
      </c>
      <c r="D40" s="15">
        <v>8.8000000000000007</v>
      </c>
      <c r="E40" s="15">
        <v>5.72</v>
      </c>
      <c r="F40" s="15">
        <v>5.54</v>
      </c>
      <c r="G40" s="16">
        <f t="shared" si="6"/>
        <v>6.51</v>
      </c>
      <c r="H40" s="16">
        <f t="shared" si="7"/>
        <v>5.39</v>
      </c>
    </row>
    <row r="41" spans="1:22" ht="14.25" customHeight="1">
      <c r="B41" s="5" t="s">
        <v>4</v>
      </c>
      <c r="C41" s="15">
        <v>12</v>
      </c>
      <c r="D41" s="15">
        <v>13</v>
      </c>
      <c r="E41" s="15">
        <v>9.5</v>
      </c>
      <c r="F41" s="15">
        <v>9.25</v>
      </c>
      <c r="G41" s="16">
        <f t="shared" si="6"/>
        <v>11.75</v>
      </c>
      <c r="H41" s="16">
        <f t="shared" si="7"/>
        <v>9.5</v>
      </c>
    </row>
    <row r="42" spans="1:22" ht="14.25" customHeight="1">
      <c r="A42" s="1"/>
      <c r="B42" s="5" t="s">
        <v>5</v>
      </c>
      <c r="C42" s="15">
        <v>11.23</v>
      </c>
      <c r="D42" s="15">
        <v>12.08</v>
      </c>
      <c r="E42" s="15">
        <v>8.99</v>
      </c>
      <c r="F42" s="15">
        <v>8.91</v>
      </c>
      <c r="G42" s="16">
        <f t="shared" si="6"/>
        <v>11.02</v>
      </c>
      <c r="H42" s="16">
        <f t="shared" si="7"/>
        <v>9.16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 customHeight="1">
      <c r="B43" s="5" t="s">
        <v>6</v>
      </c>
      <c r="C43" s="15">
        <v>-5.3</v>
      </c>
      <c r="D43" s="15">
        <v>-4.2</v>
      </c>
      <c r="E43" s="15">
        <v>-6.8</v>
      </c>
      <c r="F43" s="7">
        <v>-6.3E-2</v>
      </c>
      <c r="G43" s="7">
        <v>-7.0000000000000007E-2</v>
      </c>
      <c r="H43" s="7">
        <v>-6.5000000000000002E-2</v>
      </c>
    </row>
    <row r="44" spans="1:22" ht="14.25" customHeight="1">
      <c r="B44" s="5" t="s">
        <v>7</v>
      </c>
      <c r="C44" s="15">
        <v>57.7</v>
      </c>
      <c r="D44" s="15">
        <v>53.8</v>
      </c>
      <c r="E44" s="15">
        <v>60</v>
      </c>
      <c r="F44" s="8">
        <v>0.628</v>
      </c>
      <c r="G44" s="8">
        <v>0.64200000000000002</v>
      </c>
      <c r="H44" s="8">
        <f>+AVERAGE(F44:G44)</f>
        <v>0.63500000000000001</v>
      </c>
    </row>
    <row r="45" spans="1:22" ht="14.25" customHeight="1">
      <c r="B45" s="5" t="s">
        <v>8</v>
      </c>
      <c r="C45" s="9">
        <v>-14536.237488830102</v>
      </c>
      <c r="D45" s="9">
        <v>-9676.178204379863</v>
      </c>
      <c r="E45" s="9">
        <v>-10806.746339060002</v>
      </c>
      <c r="F45" s="10">
        <v>-16200</v>
      </c>
      <c r="G45" s="10">
        <v>-16000</v>
      </c>
      <c r="H45" s="10">
        <v>-17000</v>
      </c>
    </row>
    <row r="46" spans="1:22" ht="14.25" customHeight="1">
      <c r="B46" s="5" t="s">
        <v>9</v>
      </c>
      <c r="C46" s="15">
        <v>-6.26</v>
      </c>
      <c r="D46" s="15">
        <v>-2.7</v>
      </c>
      <c r="E46" s="15">
        <v>-1.8</v>
      </c>
      <c r="F46" s="7">
        <v>-2.7E-2</v>
      </c>
      <c r="G46" s="7">
        <v>-0.03</v>
      </c>
      <c r="H46" s="7">
        <v>-3.5000000000000003E-2</v>
      </c>
    </row>
    <row r="47" spans="1:22" ht="14.25" customHeight="1">
      <c r="B47" s="5" t="s">
        <v>10</v>
      </c>
      <c r="C47" s="9">
        <v>4248</v>
      </c>
      <c r="D47" s="9">
        <v>4328.2</v>
      </c>
      <c r="E47" s="9">
        <v>4072.6</v>
      </c>
      <c r="F47" s="9">
        <v>4051</v>
      </c>
      <c r="G47" s="10">
        <f>((G81*90)+(H81*91)+(I81*92)+(J81*92))/365</f>
        <v>3614.8547945205478</v>
      </c>
      <c r="H47" s="10">
        <f>((K81*90)+(L81*91)+(M81*92)+(N81*92))/365</f>
        <v>3443.2767123287672</v>
      </c>
    </row>
    <row r="48" spans="1:22" ht="14.25" customHeight="1">
      <c r="B48" s="11" t="s">
        <v>11</v>
      </c>
      <c r="C48" s="20">
        <v>100.93</v>
      </c>
      <c r="D48" s="20">
        <v>82.49</v>
      </c>
      <c r="E48" s="20">
        <v>80.52</v>
      </c>
      <c r="F48" s="20">
        <v>69.142648221343833</v>
      </c>
      <c r="G48" s="21">
        <v>60</v>
      </c>
      <c r="H48" s="21">
        <v>58</v>
      </c>
    </row>
    <row r="49" spans="1:22" ht="14.25" customHeight="1">
      <c r="F49" s="12"/>
      <c r="G49" s="12"/>
    </row>
    <row r="50" spans="1:22" ht="14.25" customHeight="1">
      <c r="A50" s="1"/>
      <c r="B50" s="1"/>
      <c r="C50" s="1"/>
      <c r="D50" s="1"/>
      <c r="E50" s="1"/>
      <c r="F50" s="13"/>
      <c r="G50" s="1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 customHeight="1">
      <c r="B51" s="1" t="s">
        <v>82</v>
      </c>
      <c r="F51" s="12"/>
      <c r="G51" s="12"/>
    </row>
    <row r="52" spans="1:22" ht="14.25" customHeight="1">
      <c r="C52" s="1"/>
      <c r="D52" s="1"/>
      <c r="E52" s="1"/>
      <c r="F52" s="13"/>
      <c r="G52" s="13"/>
      <c r="H52" s="14"/>
    </row>
    <row r="53" spans="1:22" ht="14.25" customHeight="1">
      <c r="B53" s="2"/>
      <c r="C53" s="22" t="s">
        <v>83</v>
      </c>
      <c r="D53" s="22" t="s">
        <v>84</v>
      </c>
      <c r="E53" s="22" t="s">
        <v>85</v>
      </c>
      <c r="F53" s="4" t="s">
        <v>86</v>
      </c>
      <c r="G53" s="22" t="s">
        <v>87</v>
      </c>
      <c r="H53" s="22" t="s">
        <v>88</v>
      </c>
      <c r="I53" s="22" t="s">
        <v>89</v>
      </c>
      <c r="J53" s="4" t="s">
        <v>90</v>
      </c>
      <c r="K53" s="22" t="s">
        <v>91</v>
      </c>
      <c r="L53" s="22" t="s">
        <v>92</v>
      </c>
      <c r="M53" s="22" t="s">
        <v>93</v>
      </c>
      <c r="N53" s="4" t="s">
        <v>94</v>
      </c>
    </row>
    <row r="54" spans="1:22" ht="14.25" customHeight="1">
      <c r="B54" s="5" t="s">
        <v>0</v>
      </c>
      <c r="C54" s="14">
        <v>2.71</v>
      </c>
      <c r="D54" s="14">
        <v>2.13</v>
      </c>
      <c r="E54" s="14">
        <v>2.72</v>
      </c>
      <c r="F54" s="23">
        <v>2.7</v>
      </c>
      <c r="G54" s="23">
        <v>2.4</v>
      </c>
      <c r="H54" s="23">
        <v>2.9</v>
      </c>
      <c r="I54" s="23">
        <v>3</v>
      </c>
      <c r="J54" s="23">
        <v>3.2</v>
      </c>
      <c r="K54" s="23">
        <v>3.1</v>
      </c>
      <c r="L54" s="23">
        <v>3.2</v>
      </c>
      <c r="M54" s="23">
        <v>3.4</v>
      </c>
      <c r="N54" s="23">
        <v>3.5</v>
      </c>
    </row>
    <row r="55" spans="1:22" ht="14.25" customHeight="1">
      <c r="A55" s="1"/>
      <c r="B55" s="17" t="s">
        <v>13</v>
      </c>
      <c r="C55" s="14"/>
      <c r="D55" s="14"/>
      <c r="E55" s="14"/>
      <c r="F55" s="23"/>
      <c r="G55" s="23"/>
      <c r="H55" s="23"/>
      <c r="I55" s="23"/>
      <c r="J55" s="23"/>
      <c r="K55" s="23"/>
      <c r="L55" s="23"/>
      <c r="M55" s="23"/>
      <c r="N55" s="23"/>
      <c r="S55" s="1"/>
      <c r="T55" s="1"/>
      <c r="U55" s="1"/>
      <c r="V55" s="1"/>
    </row>
    <row r="56" spans="1:22" ht="14.25" customHeight="1">
      <c r="A56" s="1"/>
      <c r="B56" s="5" t="s">
        <v>14</v>
      </c>
      <c r="C56" s="14">
        <v>4.5</v>
      </c>
      <c r="D56" s="14">
        <v>4.21</v>
      </c>
      <c r="E56" s="14">
        <v>2.46</v>
      </c>
      <c r="F56" s="23">
        <v>2.4300000000000002</v>
      </c>
      <c r="G56" s="23">
        <v>2.38</v>
      </c>
      <c r="H56" s="23">
        <v>2.2000000000000002</v>
      </c>
      <c r="I56" s="23">
        <v>3.53</v>
      </c>
      <c r="J56" s="23">
        <v>3.66</v>
      </c>
      <c r="K56" s="24">
        <v>3.12</v>
      </c>
      <c r="L56" s="24">
        <v>3.06</v>
      </c>
      <c r="M56" s="23">
        <v>2.79</v>
      </c>
      <c r="N56" s="24">
        <v>3.04</v>
      </c>
      <c r="S56" s="1"/>
      <c r="T56" s="1"/>
      <c r="U56" s="1"/>
      <c r="V56" s="1"/>
    </row>
    <row r="57" spans="1:22" ht="14.25" customHeight="1">
      <c r="B57" s="5" t="s">
        <v>18</v>
      </c>
      <c r="C57" s="14">
        <v>3.76</v>
      </c>
      <c r="D57" s="14">
        <v>3.78</v>
      </c>
      <c r="E57" s="14">
        <v>2.75</v>
      </c>
      <c r="F57" s="23">
        <v>2.74</v>
      </c>
      <c r="G57" s="23">
        <v>1.75</v>
      </c>
      <c r="H57" s="23">
        <v>2</v>
      </c>
      <c r="I57" s="24">
        <v>3.05</v>
      </c>
      <c r="J57" s="23">
        <v>3.23</v>
      </c>
      <c r="K57" s="24">
        <v>3.07</v>
      </c>
      <c r="L57" s="23">
        <v>3.3</v>
      </c>
      <c r="M57" s="23">
        <v>3.52</v>
      </c>
      <c r="N57" s="23">
        <v>3.43</v>
      </c>
    </row>
    <row r="58" spans="1:22" ht="14.25" customHeight="1">
      <c r="B58" s="5" t="s">
        <v>22</v>
      </c>
      <c r="C58" s="14">
        <v>3.86</v>
      </c>
      <c r="D58" s="14">
        <v>3.74</v>
      </c>
      <c r="E58" s="14">
        <v>1.94</v>
      </c>
      <c r="F58" s="23">
        <v>2.59</v>
      </c>
      <c r="G58" s="23">
        <v>1.61</v>
      </c>
      <c r="H58" s="24">
        <v>2.12</v>
      </c>
      <c r="I58" s="23">
        <v>3.4</v>
      </c>
      <c r="J58" s="23">
        <v>3.53</v>
      </c>
      <c r="K58" s="23">
        <v>3.19</v>
      </c>
      <c r="L58" s="23">
        <v>3.34</v>
      </c>
      <c r="M58" s="23">
        <v>3.35</v>
      </c>
      <c r="N58" s="23">
        <v>3.28</v>
      </c>
    </row>
    <row r="59" spans="1:22" ht="14.25" customHeight="1">
      <c r="A59" s="1"/>
      <c r="B59" s="5" t="s">
        <v>26</v>
      </c>
      <c r="C59" s="14">
        <v>3.79</v>
      </c>
      <c r="D59" s="14">
        <v>3.89</v>
      </c>
      <c r="E59" s="15">
        <v>8.02</v>
      </c>
      <c r="F59" s="23">
        <v>2.3199999999999998</v>
      </c>
      <c r="G59" s="23">
        <v>3.55</v>
      </c>
      <c r="H59" s="23">
        <v>1.56</v>
      </c>
      <c r="I59" s="23">
        <v>1.28</v>
      </c>
      <c r="J59" s="24">
        <v>2.0699999999999998</v>
      </c>
      <c r="K59" s="23">
        <v>2.4</v>
      </c>
      <c r="L59" s="23">
        <v>3.13</v>
      </c>
      <c r="M59" s="23">
        <v>4.3899999999999997</v>
      </c>
      <c r="N59" s="23">
        <v>4</v>
      </c>
      <c r="Q59" s="25"/>
      <c r="S59" s="1"/>
      <c r="T59" s="1"/>
      <c r="U59" s="1"/>
      <c r="V59" s="1"/>
    </row>
    <row r="60" spans="1:22" ht="14.25" customHeight="1">
      <c r="B60" s="5" t="s">
        <v>30</v>
      </c>
      <c r="C60" s="15">
        <v>8.0299999999999994</v>
      </c>
      <c r="D60" s="14">
        <v>6.44</v>
      </c>
      <c r="E60" s="14">
        <v>0.73</v>
      </c>
      <c r="F60" s="23">
        <v>1</v>
      </c>
      <c r="G60" s="23">
        <v>3.96</v>
      </c>
      <c r="H60" s="23">
        <v>2.72</v>
      </c>
      <c r="I60" s="23">
        <v>5.75</v>
      </c>
      <c r="J60" s="24">
        <v>7.04</v>
      </c>
      <c r="K60" s="23">
        <v>3.15</v>
      </c>
      <c r="L60" s="23">
        <v>1.56</v>
      </c>
      <c r="M60" s="23">
        <v>0.74</v>
      </c>
      <c r="N60" s="23">
        <v>0.22</v>
      </c>
    </row>
    <row r="61" spans="1:22" ht="14.25" customHeight="1">
      <c r="B61" s="5" t="s">
        <v>31</v>
      </c>
      <c r="C61" s="14">
        <v>1.47</v>
      </c>
      <c r="D61" s="14">
        <v>1.74</v>
      </c>
      <c r="E61" s="14">
        <v>4.95</v>
      </c>
      <c r="F61" s="23">
        <v>1.4</v>
      </c>
      <c r="G61" s="23">
        <v>7.84</v>
      </c>
      <c r="H61" s="23">
        <v>5.91</v>
      </c>
      <c r="I61" s="23">
        <v>4.28</v>
      </c>
      <c r="J61" s="23">
        <v>4.9400000000000004</v>
      </c>
      <c r="K61" s="24">
        <v>2.1</v>
      </c>
      <c r="L61" s="23">
        <v>1.29</v>
      </c>
      <c r="M61" s="23">
        <v>1.39</v>
      </c>
      <c r="N61" s="23">
        <v>0.98</v>
      </c>
      <c r="P61" s="25"/>
    </row>
    <row r="62" spans="1:22" ht="14.25" customHeight="1">
      <c r="A62" s="1"/>
      <c r="B62" s="5" t="s">
        <v>34</v>
      </c>
      <c r="C62" s="15">
        <v>3.04</v>
      </c>
      <c r="D62" s="14">
        <v>1.57</v>
      </c>
      <c r="E62" s="15">
        <v>1.05</v>
      </c>
      <c r="F62" s="23">
        <v>1.98</v>
      </c>
      <c r="G62" s="23">
        <v>1.38</v>
      </c>
      <c r="H62" s="23">
        <v>4.43</v>
      </c>
      <c r="I62" s="23">
        <v>3.7</v>
      </c>
      <c r="J62" s="23">
        <v>2.5299999999999998</v>
      </c>
      <c r="K62" s="24">
        <v>3.1</v>
      </c>
      <c r="L62" s="24">
        <v>3.04</v>
      </c>
      <c r="M62" s="23">
        <v>3.43</v>
      </c>
      <c r="N62" s="23">
        <v>4.29</v>
      </c>
      <c r="P62" s="26"/>
      <c r="S62" s="1"/>
      <c r="T62" s="1"/>
      <c r="U62" s="1"/>
      <c r="V62" s="1"/>
    </row>
    <row r="63" spans="1:22" ht="14.25" customHeight="1">
      <c r="B63" s="5" t="s">
        <v>38</v>
      </c>
      <c r="C63" s="14">
        <v>11.84</v>
      </c>
      <c r="D63" s="14">
        <v>9.73</v>
      </c>
      <c r="E63" s="14">
        <v>0.2</v>
      </c>
      <c r="F63" s="23">
        <v>0.3</v>
      </c>
      <c r="G63" s="23">
        <v>0.74</v>
      </c>
      <c r="H63" s="23">
        <v>0.24</v>
      </c>
      <c r="I63" s="23">
        <v>5.82</v>
      </c>
      <c r="J63" s="23">
        <v>4.93</v>
      </c>
      <c r="K63" s="23">
        <v>3.17</v>
      </c>
      <c r="L63" s="23">
        <v>2.48</v>
      </c>
      <c r="M63" s="23">
        <v>0.67</v>
      </c>
      <c r="N63" s="23">
        <v>1.84</v>
      </c>
      <c r="O63" s="25"/>
    </row>
    <row r="64" spans="1:22" ht="14.25" customHeight="1">
      <c r="B64" s="17" t="s">
        <v>41</v>
      </c>
      <c r="C64" s="14"/>
      <c r="D64" s="14"/>
      <c r="E64" s="14"/>
      <c r="F64" s="23"/>
      <c r="G64" s="23"/>
      <c r="H64" s="23"/>
      <c r="I64" s="23"/>
      <c r="J64" s="23"/>
      <c r="K64" s="23"/>
      <c r="L64" s="23"/>
      <c r="M64" s="23"/>
      <c r="N64" s="23"/>
    </row>
    <row r="65" spans="2:18" ht="14.25" customHeight="1">
      <c r="B65" s="5" t="s">
        <v>42</v>
      </c>
      <c r="C65" s="14">
        <v>6.8</v>
      </c>
      <c r="D65" s="14">
        <v>3.83</v>
      </c>
      <c r="E65" s="14">
        <v>1.26</v>
      </c>
      <c r="F65" s="23">
        <v>1.53</v>
      </c>
      <c r="G65" s="23">
        <v>1.33</v>
      </c>
      <c r="H65" s="23">
        <v>1.95</v>
      </c>
      <c r="I65" s="23">
        <v>2.36</v>
      </c>
      <c r="J65" s="23">
        <v>2.7</v>
      </c>
      <c r="K65" s="23">
        <v>2.72</v>
      </c>
      <c r="L65" s="23">
        <v>2.86</v>
      </c>
      <c r="M65" s="23">
        <v>3.26</v>
      </c>
      <c r="N65" s="23">
        <v>3.49</v>
      </c>
      <c r="R65" s="26"/>
    </row>
    <row r="66" spans="2:18" ht="14.25" customHeight="1">
      <c r="B66" s="5" t="s">
        <v>46</v>
      </c>
      <c r="C66" s="14">
        <v>4.97</v>
      </c>
      <c r="D66" s="14">
        <v>10.25</v>
      </c>
      <c r="E66" s="14">
        <v>4.46</v>
      </c>
      <c r="F66" s="24">
        <v>5.1100000000000003</v>
      </c>
      <c r="G66" s="23">
        <v>4.33</v>
      </c>
      <c r="H66" s="23">
        <v>6.17</v>
      </c>
      <c r="I66" s="23">
        <v>3.51</v>
      </c>
      <c r="J66" s="23">
        <v>3.68</v>
      </c>
      <c r="K66" s="23">
        <v>3.7</v>
      </c>
      <c r="L66" s="23">
        <v>4.25</v>
      </c>
      <c r="M66" s="23">
        <v>3.63</v>
      </c>
      <c r="N66" s="23">
        <v>3.65</v>
      </c>
      <c r="Q66" s="25"/>
    </row>
    <row r="67" spans="2:18" ht="14.25" customHeight="1">
      <c r="B67" s="5" t="s">
        <v>50</v>
      </c>
      <c r="C67" s="14">
        <v>1.36</v>
      </c>
      <c r="D67" s="14">
        <v>0.85</v>
      </c>
      <c r="E67" s="15">
        <v>4.05</v>
      </c>
      <c r="F67" s="23">
        <v>3.74</v>
      </c>
      <c r="G67" s="23">
        <v>3.34</v>
      </c>
      <c r="H67" s="23">
        <v>3.68</v>
      </c>
      <c r="I67" s="23">
        <v>3.34</v>
      </c>
      <c r="J67" s="23">
        <v>3.51</v>
      </c>
      <c r="K67" s="23">
        <v>3.36</v>
      </c>
      <c r="L67" s="23">
        <v>3.34</v>
      </c>
      <c r="M67" s="23">
        <v>3.37</v>
      </c>
      <c r="N67" s="23">
        <v>3.46</v>
      </c>
      <c r="Q67" s="25"/>
    </row>
    <row r="68" spans="2:18" ht="14.25" customHeight="1">
      <c r="B68" s="5" t="s">
        <v>52</v>
      </c>
      <c r="C68" s="14">
        <v>1.43</v>
      </c>
      <c r="D68" s="14">
        <v>0.9</v>
      </c>
      <c r="E68" s="14">
        <v>2.81</v>
      </c>
      <c r="F68" s="24">
        <v>3.03</v>
      </c>
      <c r="G68" s="23">
        <v>2.85</v>
      </c>
      <c r="H68" s="24">
        <v>3.04</v>
      </c>
      <c r="I68" s="23">
        <v>2.92</v>
      </c>
      <c r="J68" s="23">
        <v>3.29</v>
      </c>
      <c r="K68" s="23">
        <v>3.21</v>
      </c>
      <c r="L68" s="23">
        <v>3.27</v>
      </c>
      <c r="M68" s="23">
        <v>3.46</v>
      </c>
      <c r="N68" s="23">
        <v>3.59</v>
      </c>
      <c r="Q68" s="26"/>
    </row>
    <row r="69" spans="2:18" ht="14.25" customHeight="1">
      <c r="B69" s="5" t="s">
        <v>56</v>
      </c>
      <c r="C69" s="15">
        <v>3.12</v>
      </c>
      <c r="D69" s="14">
        <v>3.45</v>
      </c>
      <c r="E69" s="14">
        <v>2.68</v>
      </c>
      <c r="F69" s="23">
        <v>3.47</v>
      </c>
      <c r="G69" s="23">
        <v>3.82</v>
      </c>
      <c r="H69" s="23">
        <v>4.17</v>
      </c>
      <c r="I69" s="23">
        <v>3.15</v>
      </c>
      <c r="J69" s="23">
        <v>3.34</v>
      </c>
      <c r="K69" s="23">
        <v>3.39</v>
      </c>
      <c r="L69" s="23">
        <v>3.52</v>
      </c>
      <c r="M69" s="23">
        <v>3.26</v>
      </c>
      <c r="N69" s="23">
        <v>3.49</v>
      </c>
      <c r="Q69" s="25"/>
    </row>
    <row r="70" spans="2:18" ht="14.25" customHeight="1">
      <c r="B70" s="5" t="s">
        <v>59</v>
      </c>
      <c r="C70" s="14">
        <v>3.92</v>
      </c>
      <c r="D70" s="14">
        <v>5.62</v>
      </c>
      <c r="E70" s="14">
        <v>3.2</v>
      </c>
      <c r="F70" s="23">
        <v>2.67</v>
      </c>
      <c r="G70" s="23">
        <v>2.4900000000000002</v>
      </c>
      <c r="H70" s="23">
        <v>2.64</v>
      </c>
      <c r="I70" s="23">
        <v>3.24</v>
      </c>
      <c r="J70" s="23">
        <v>3.17</v>
      </c>
      <c r="K70" s="24">
        <v>3.04</v>
      </c>
      <c r="L70" s="23">
        <v>2.99</v>
      </c>
      <c r="M70" s="23">
        <v>3.33</v>
      </c>
      <c r="N70" s="23">
        <v>3.39</v>
      </c>
      <c r="Q70" s="25"/>
    </row>
    <row r="71" spans="2:18" ht="14.25" customHeight="1">
      <c r="B71" s="5" t="s">
        <v>63</v>
      </c>
      <c r="C71" s="14">
        <v>0.56000000000000005</v>
      </c>
      <c r="D71" s="15">
        <v>3.02</v>
      </c>
      <c r="E71" s="14">
        <v>2.66</v>
      </c>
      <c r="F71" s="23">
        <v>2.94</v>
      </c>
      <c r="G71" s="24">
        <v>3.12</v>
      </c>
      <c r="H71" s="24">
        <v>3.02</v>
      </c>
      <c r="I71" s="24">
        <v>3.1</v>
      </c>
      <c r="J71" s="23">
        <v>3.27</v>
      </c>
      <c r="K71" s="23">
        <v>3.32</v>
      </c>
      <c r="L71" s="23">
        <v>3.26</v>
      </c>
      <c r="M71" s="23">
        <v>3.42</v>
      </c>
      <c r="N71" s="23">
        <v>3.6</v>
      </c>
    </row>
    <row r="72" spans="2:18" ht="14.25" customHeight="1">
      <c r="B72" s="5" t="s">
        <v>66</v>
      </c>
      <c r="C72" s="14">
        <v>3.28</v>
      </c>
      <c r="D72" s="14">
        <v>2.75</v>
      </c>
      <c r="E72" s="14">
        <v>1.84</v>
      </c>
      <c r="F72" s="23">
        <v>2.59</v>
      </c>
      <c r="G72" s="23">
        <v>1.69</v>
      </c>
      <c r="H72" s="23">
        <v>2.58</v>
      </c>
      <c r="I72" s="23">
        <v>2.78</v>
      </c>
      <c r="J72" s="23">
        <v>3.32</v>
      </c>
      <c r="K72" s="23">
        <v>3.34</v>
      </c>
      <c r="L72" s="23">
        <v>3.21</v>
      </c>
      <c r="M72" s="23">
        <v>3.41</v>
      </c>
      <c r="N72" s="23">
        <v>3.68</v>
      </c>
      <c r="Q72" s="26"/>
    </row>
    <row r="73" spans="2:18" ht="14.25" customHeight="1">
      <c r="B73" s="5" t="s">
        <v>69</v>
      </c>
      <c r="C73" s="14">
        <v>1.99</v>
      </c>
      <c r="D73" s="14">
        <v>1.98</v>
      </c>
      <c r="E73" s="14">
        <v>2.72</v>
      </c>
      <c r="F73" s="23">
        <v>2.7</v>
      </c>
      <c r="G73" s="23">
        <v>2.41</v>
      </c>
      <c r="H73" s="23">
        <v>2.83</v>
      </c>
      <c r="I73" s="23">
        <v>2.87</v>
      </c>
      <c r="J73" s="23">
        <v>3.19</v>
      </c>
      <c r="K73" s="24">
        <v>3.09</v>
      </c>
      <c r="L73" s="23">
        <v>3.22</v>
      </c>
      <c r="M73" s="23">
        <v>3.42</v>
      </c>
      <c r="N73" s="23">
        <v>3.53</v>
      </c>
      <c r="Q73" s="25"/>
    </row>
    <row r="74" spans="2:18" ht="14.25" customHeight="1">
      <c r="B74" s="5" t="s">
        <v>72</v>
      </c>
      <c r="C74" s="14">
        <v>1.1399999999999999</v>
      </c>
      <c r="D74" s="14">
        <v>1.47</v>
      </c>
      <c r="E74" s="14">
        <v>2.93</v>
      </c>
      <c r="F74" s="24">
        <v>3.05</v>
      </c>
      <c r="G74" s="23">
        <v>2.75</v>
      </c>
      <c r="H74" s="24">
        <v>3.08</v>
      </c>
      <c r="I74" s="24">
        <v>3.08</v>
      </c>
      <c r="J74" s="23">
        <v>3.35</v>
      </c>
      <c r="K74" s="23">
        <v>3.21</v>
      </c>
      <c r="L74" s="23">
        <v>3.33</v>
      </c>
      <c r="M74" s="23">
        <v>3.45</v>
      </c>
      <c r="N74" s="23">
        <v>3.57</v>
      </c>
      <c r="Q74" s="26"/>
    </row>
    <row r="75" spans="2:18" ht="14.25" customHeight="1">
      <c r="B75" s="5" t="s">
        <v>75</v>
      </c>
      <c r="C75" s="14">
        <v>3.64</v>
      </c>
      <c r="D75" s="14">
        <v>1.82</v>
      </c>
      <c r="E75" s="14">
        <v>2.61</v>
      </c>
      <c r="F75" s="24">
        <v>2.09</v>
      </c>
      <c r="G75" s="23">
        <v>1.84</v>
      </c>
      <c r="H75" s="23">
        <v>2.56</v>
      </c>
      <c r="I75" s="23">
        <v>2.76</v>
      </c>
      <c r="J75" s="23">
        <v>2.89</v>
      </c>
      <c r="K75" s="23">
        <v>2.88</v>
      </c>
      <c r="L75" s="23">
        <v>3.21</v>
      </c>
      <c r="M75" s="23">
        <v>3.52</v>
      </c>
      <c r="N75" s="23">
        <v>3.55</v>
      </c>
    </row>
    <row r="76" spans="2:18" ht="14.25" customHeight="1">
      <c r="B76" s="5" t="s">
        <v>79</v>
      </c>
      <c r="C76" s="14">
        <v>15.53</v>
      </c>
      <c r="D76" s="14">
        <v>7.45</v>
      </c>
      <c r="E76" s="14">
        <v>0.62</v>
      </c>
      <c r="F76" s="23">
        <v>0.83</v>
      </c>
      <c r="G76" s="23">
        <v>0.86</v>
      </c>
      <c r="H76" s="23">
        <v>0.55000000000000004</v>
      </c>
      <c r="I76" s="23">
        <v>2.27</v>
      </c>
      <c r="J76" s="23">
        <v>3.19</v>
      </c>
      <c r="K76" s="23">
        <v>2.33</v>
      </c>
      <c r="L76" s="23">
        <v>2.74</v>
      </c>
      <c r="M76" s="23">
        <v>3.43</v>
      </c>
      <c r="N76" s="23">
        <v>3.59</v>
      </c>
    </row>
    <row r="77" spans="2:18" ht="14.25" customHeight="1">
      <c r="B77" s="5" t="s">
        <v>2</v>
      </c>
      <c r="C77" s="14">
        <v>5.0899809750596381</v>
      </c>
      <c r="D77" s="14">
        <v>4.8183323040892345</v>
      </c>
      <c r="E77" s="14">
        <v>5.1727184492299516</v>
      </c>
      <c r="F77" s="14">
        <v>5.1005029421238524</v>
      </c>
      <c r="G77" s="23">
        <f t="shared" ref="G77:G80" si="8">Q87</f>
        <v>6.19</v>
      </c>
      <c r="H77" s="23">
        <f t="shared" ref="H77:H80" si="9">T87</f>
        <v>5.9</v>
      </c>
      <c r="I77" s="23">
        <f t="shared" ref="I77:I80" si="10">W87</f>
        <v>6.19</v>
      </c>
      <c r="J77" s="23">
        <f t="shared" ref="J77:J80" si="11">Z87</f>
        <v>6.39</v>
      </c>
      <c r="K77" s="23">
        <f t="shared" ref="K77:K80" si="12">AC87</f>
        <v>5.31</v>
      </c>
      <c r="L77" s="23">
        <f t="shared" ref="L77:L80" si="13">AF87</f>
        <v>5.7</v>
      </c>
      <c r="M77" s="23">
        <f t="shared" ref="M77:M80" si="14">AI87</f>
        <v>5.25</v>
      </c>
      <c r="N77" s="23">
        <f t="shared" ref="N77:N80" si="15">AL87</f>
        <v>5.08</v>
      </c>
    </row>
    <row r="78" spans="2:18" ht="14.25" customHeight="1">
      <c r="B78" s="5" t="s">
        <v>3</v>
      </c>
      <c r="C78" s="15">
        <v>5.39</v>
      </c>
      <c r="D78" s="15">
        <v>5.35</v>
      </c>
      <c r="E78" s="15">
        <v>5.31</v>
      </c>
      <c r="F78" s="15">
        <v>5.54</v>
      </c>
      <c r="G78" s="23">
        <f t="shared" si="8"/>
        <v>6.59</v>
      </c>
      <c r="H78" s="23">
        <f t="shared" si="9"/>
        <v>6.35</v>
      </c>
      <c r="I78" s="23">
        <f t="shared" si="10"/>
        <v>6.6</v>
      </c>
      <c r="J78" s="23">
        <f t="shared" si="11"/>
        <v>6.51</v>
      </c>
      <c r="K78" s="23">
        <f t="shared" si="12"/>
        <v>5.66</v>
      </c>
      <c r="L78" s="23">
        <f t="shared" si="13"/>
        <v>5.88</v>
      </c>
      <c r="M78" s="23">
        <f t="shared" si="14"/>
        <v>5.47</v>
      </c>
      <c r="N78" s="23">
        <f t="shared" si="15"/>
        <v>5.39</v>
      </c>
    </row>
    <row r="79" spans="2:18" ht="14.25" customHeight="1">
      <c r="B79" s="5" t="s">
        <v>4</v>
      </c>
      <c r="C79" s="15">
        <v>9.25</v>
      </c>
      <c r="D79" s="15">
        <v>9.25</v>
      </c>
      <c r="E79" s="15">
        <v>9.25</v>
      </c>
      <c r="F79" s="15">
        <v>9.25</v>
      </c>
      <c r="G79" s="23">
        <f t="shared" si="8"/>
        <v>10.75</v>
      </c>
      <c r="H79" s="23">
        <f t="shared" si="9"/>
        <v>11</v>
      </c>
      <c r="I79" s="23">
        <f t="shared" si="10"/>
        <v>11.5</v>
      </c>
      <c r="J79" s="23">
        <f t="shared" si="11"/>
        <v>11.75</v>
      </c>
      <c r="K79" s="23">
        <f t="shared" si="12"/>
        <v>11.5</v>
      </c>
      <c r="L79" s="23">
        <f t="shared" si="13"/>
        <v>11</v>
      </c>
      <c r="M79" s="23">
        <f t="shared" si="14"/>
        <v>10.25</v>
      </c>
      <c r="N79" s="23">
        <f t="shared" si="15"/>
        <v>9.5</v>
      </c>
    </row>
    <row r="80" spans="2:18" ht="14.25" customHeight="1">
      <c r="B80" s="5" t="s">
        <v>5</v>
      </c>
      <c r="C80" s="15">
        <v>8.92</v>
      </c>
      <c r="D80" s="15">
        <v>8.7100000000000009</v>
      </c>
      <c r="E80" s="15">
        <v>8.75</v>
      </c>
      <c r="F80" s="15">
        <v>8.91</v>
      </c>
      <c r="G80" s="23">
        <f t="shared" si="8"/>
        <v>9.52</v>
      </c>
      <c r="H80" s="23">
        <f t="shared" si="9"/>
        <v>10.11</v>
      </c>
      <c r="I80" s="23">
        <f t="shared" si="10"/>
        <v>10.33</v>
      </c>
      <c r="J80" s="23">
        <f t="shared" si="11"/>
        <v>11.02</v>
      </c>
      <c r="K80" s="23">
        <f t="shared" si="12"/>
        <v>10.8</v>
      </c>
      <c r="L80" s="23">
        <f t="shared" si="13"/>
        <v>10.56</v>
      </c>
      <c r="M80" s="23">
        <f t="shared" si="14"/>
        <v>9.86</v>
      </c>
      <c r="N80" s="23">
        <f t="shared" si="15"/>
        <v>9.16</v>
      </c>
    </row>
    <row r="81" spans="2:53" ht="14.25" customHeight="1">
      <c r="B81" s="11" t="s">
        <v>10</v>
      </c>
      <c r="C81" s="20">
        <v>4182</v>
      </c>
      <c r="D81" s="20">
        <v>4199</v>
      </c>
      <c r="E81" s="20">
        <v>4004</v>
      </c>
      <c r="F81" s="20">
        <v>3830</v>
      </c>
      <c r="G81" s="21">
        <f>((O91*31)+(P91*28)+(Q91*31))/(31+31+28)</f>
        <v>3656.3555555555554</v>
      </c>
      <c r="H81" s="21">
        <f>((R91*30)+(S91*31)+(T91*30))/(31+30+30)</f>
        <v>3582.3956043956046</v>
      </c>
      <c r="I81" s="21">
        <f>((U91*31)+(V91*31)+(W91*30))/(31+31+30)</f>
        <v>3619.4239130434785</v>
      </c>
      <c r="J81" s="21">
        <f>((X91*31)+(Y91*31)+(Z91*30))/(31+31+30)</f>
        <v>3601.7934782608695</v>
      </c>
      <c r="K81" s="21">
        <f>((AA91*31)+(AB91*28)+(AC91*31))/(31+31+28)</f>
        <v>3501.088888888889</v>
      </c>
      <c r="L81" s="21">
        <f>((AD91*30)+(AE91*31)+(AF91*30))/(31+30+30)</f>
        <v>3422.7362637362639</v>
      </c>
      <c r="M81" s="21">
        <f>((AG91*31)+(AH91*31)+(AI91*30))/(31+31+30)</f>
        <v>3441.467391304348</v>
      </c>
      <c r="N81" s="21">
        <f>((AJ91*31)+(AK91*31)+(AL91*30))/(31+31+30)</f>
        <v>3408.8478260869565</v>
      </c>
    </row>
    <row r="82" spans="2:53" ht="14.25" customHeight="1">
      <c r="F82" s="12"/>
      <c r="G82" s="12"/>
    </row>
    <row r="83" spans="2:53" ht="14.25" customHeight="1">
      <c r="F83" s="12"/>
      <c r="G83" s="12"/>
    </row>
    <row r="84" spans="2:53" ht="14.25" customHeight="1">
      <c r="B84" s="1" t="s">
        <v>95</v>
      </c>
      <c r="F84" s="12"/>
      <c r="G84" s="12"/>
    </row>
    <row r="85" spans="2:53" ht="14.25" customHeight="1">
      <c r="C85" s="1"/>
      <c r="D85" s="1"/>
      <c r="E85" s="1"/>
      <c r="F85" s="13"/>
      <c r="G85" s="13"/>
      <c r="H85" s="14"/>
    </row>
    <row r="86" spans="2:53" ht="14.25" customHeight="1">
      <c r="B86" s="2"/>
      <c r="C86" s="27">
        <v>45658</v>
      </c>
      <c r="D86" s="27">
        <v>45689</v>
      </c>
      <c r="E86" s="27">
        <v>45717</v>
      </c>
      <c r="F86" s="27">
        <v>45748</v>
      </c>
      <c r="G86" s="27">
        <v>45778</v>
      </c>
      <c r="H86" s="27">
        <v>45809</v>
      </c>
      <c r="I86" s="27">
        <v>45839</v>
      </c>
      <c r="J86" s="27">
        <v>45870</v>
      </c>
      <c r="K86" s="27">
        <v>45901</v>
      </c>
      <c r="L86" s="27">
        <v>45931</v>
      </c>
      <c r="M86" s="27">
        <v>45962</v>
      </c>
      <c r="N86" s="27">
        <v>45992</v>
      </c>
      <c r="O86" s="27">
        <v>46023</v>
      </c>
      <c r="P86" s="27">
        <v>46054</v>
      </c>
      <c r="Q86" s="27">
        <v>46082</v>
      </c>
      <c r="R86" s="27">
        <v>46113</v>
      </c>
      <c r="S86" s="27">
        <v>46143</v>
      </c>
      <c r="T86" s="27">
        <v>46174</v>
      </c>
      <c r="U86" s="27">
        <v>46204</v>
      </c>
      <c r="V86" s="27">
        <v>46235</v>
      </c>
      <c r="W86" s="27">
        <v>46266</v>
      </c>
      <c r="X86" s="27">
        <v>46296</v>
      </c>
      <c r="Y86" s="27">
        <v>46327</v>
      </c>
      <c r="Z86" s="27">
        <v>46357</v>
      </c>
      <c r="AA86" s="27">
        <v>46388</v>
      </c>
      <c r="AB86" s="27">
        <v>46419</v>
      </c>
      <c r="AC86" s="27">
        <v>46447</v>
      </c>
      <c r="AD86" s="27">
        <v>46478</v>
      </c>
      <c r="AE86" s="27">
        <v>46508</v>
      </c>
      <c r="AF86" s="27">
        <v>46539</v>
      </c>
      <c r="AG86" s="27">
        <v>46569</v>
      </c>
      <c r="AH86" s="27">
        <v>46600</v>
      </c>
      <c r="AI86" s="27">
        <v>46631</v>
      </c>
      <c r="AJ86" s="27">
        <v>46661</v>
      </c>
      <c r="AK86" s="27">
        <v>46692</v>
      </c>
      <c r="AL86" s="27">
        <v>46722</v>
      </c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</row>
    <row r="87" spans="2:53" ht="14.25" customHeight="1">
      <c r="B87" s="5" t="s">
        <v>2</v>
      </c>
      <c r="C87" s="15">
        <v>5.35</v>
      </c>
      <c r="D87" s="15">
        <v>5.28</v>
      </c>
      <c r="E87" s="15">
        <v>5.09</v>
      </c>
      <c r="F87" s="15">
        <v>5.16</v>
      </c>
      <c r="G87" s="15">
        <v>5.05</v>
      </c>
      <c r="H87" s="15">
        <v>4.82</v>
      </c>
      <c r="I87" s="15">
        <v>4.9000000000000004</v>
      </c>
      <c r="J87" s="15">
        <v>5.09</v>
      </c>
      <c r="K87" s="15">
        <v>5.17</v>
      </c>
      <c r="L87" s="15">
        <v>5.51</v>
      </c>
      <c r="M87" s="15">
        <v>5.3</v>
      </c>
      <c r="N87" s="15">
        <v>5.0999999999999996</v>
      </c>
      <c r="O87" s="15">
        <v>5.35</v>
      </c>
      <c r="P87" s="24">
        <v>5.79</v>
      </c>
      <c r="Q87" s="24">
        <v>6.19</v>
      </c>
      <c r="R87" s="24">
        <v>6.07</v>
      </c>
      <c r="S87" s="24">
        <v>5.89</v>
      </c>
      <c r="T87" s="24">
        <v>5.9</v>
      </c>
      <c r="U87" s="24">
        <v>5.88</v>
      </c>
      <c r="V87" s="24">
        <v>5.97</v>
      </c>
      <c r="W87" s="24">
        <v>6.19</v>
      </c>
      <c r="X87" s="24">
        <v>6.15</v>
      </c>
      <c r="Y87" s="24">
        <v>6.14</v>
      </c>
      <c r="Z87" s="24">
        <v>6.39</v>
      </c>
      <c r="AA87" s="24">
        <v>6.15</v>
      </c>
      <c r="AB87" s="24">
        <v>5.64</v>
      </c>
      <c r="AC87" s="24">
        <v>5.31</v>
      </c>
      <c r="AD87" s="24">
        <v>5.37</v>
      </c>
      <c r="AE87" s="24">
        <v>5.59</v>
      </c>
      <c r="AF87" s="24">
        <v>5.7</v>
      </c>
      <c r="AG87" s="24">
        <v>5.62</v>
      </c>
      <c r="AH87" s="24">
        <v>5.5</v>
      </c>
      <c r="AI87" s="24">
        <v>5.25</v>
      </c>
      <c r="AJ87" s="24">
        <v>5.17</v>
      </c>
      <c r="AK87" s="24">
        <v>5.27</v>
      </c>
      <c r="AL87" s="24">
        <v>5.08</v>
      </c>
      <c r="AM87" s="24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</row>
    <row r="88" spans="2:53" ht="14.25" customHeight="1">
      <c r="B88" s="5" t="s">
        <v>3</v>
      </c>
      <c r="C88" s="15">
        <v>5.68</v>
      </c>
      <c r="D88" s="15">
        <v>5.6</v>
      </c>
      <c r="E88" s="15">
        <v>5.39</v>
      </c>
      <c r="F88" s="15">
        <v>5.48</v>
      </c>
      <c r="G88" s="15">
        <v>5.4</v>
      </c>
      <c r="H88" s="15">
        <v>5.35</v>
      </c>
      <c r="I88" s="15">
        <v>5.31</v>
      </c>
      <c r="J88" s="15">
        <v>5.33</v>
      </c>
      <c r="K88" s="15">
        <v>5.31</v>
      </c>
      <c r="L88" s="15">
        <v>5.5</v>
      </c>
      <c r="M88" s="15">
        <v>5.44</v>
      </c>
      <c r="N88" s="15">
        <v>5.54</v>
      </c>
      <c r="O88" s="15">
        <v>5.92</v>
      </c>
      <c r="P88" s="24">
        <v>6.35</v>
      </c>
      <c r="Q88" s="24">
        <v>6.59</v>
      </c>
      <c r="R88" s="24">
        <v>6.58</v>
      </c>
      <c r="S88" s="24">
        <v>6.49</v>
      </c>
      <c r="T88" s="24">
        <v>6.35</v>
      </c>
      <c r="U88" s="24">
        <v>6.4</v>
      </c>
      <c r="V88" s="24">
        <v>6.46</v>
      </c>
      <c r="W88" s="24">
        <v>6.6</v>
      </c>
      <c r="X88" s="24">
        <v>6.5</v>
      </c>
      <c r="Y88" s="24">
        <v>6.37</v>
      </c>
      <c r="Z88" s="24">
        <v>6.51</v>
      </c>
      <c r="AA88" s="24">
        <v>6.21</v>
      </c>
      <c r="AB88" s="24">
        <v>5.84</v>
      </c>
      <c r="AC88" s="24">
        <v>5.66</v>
      </c>
      <c r="AD88" s="24">
        <v>5.63</v>
      </c>
      <c r="AE88" s="24">
        <v>5.76</v>
      </c>
      <c r="AF88" s="24">
        <v>5.88</v>
      </c>
      <c r="AG88" s="24">
        <v>5.79</v>
      </c>
      <c r="AH88" s="24">
        <v>5.7</v>
      </c>
      <c r="AI88" s="24">
        <v>5.47</v>
      </c>
      <c r="AJ88" s="24">
        <v>5.42</v>
      </c>
      <c r="AK88" s="24">
        <v>5.56</v>
      </c>
      <c r="AL88" s="24">
        <v>5.39</v>
      </c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</row>
    <row r="89" spans="2:53" ht="14.25" customHeight="1">
      <c r="B89" s="5" t="s">
        <v>4</v>
      </c>
      <c r="C89" s="15">
        <v>9.5</v>
      </c>
      <c r="D89" s="15">
        <v>9.5</v>
      </c>
      <c r="E89" s="15">
        <v>9.25</v>
      </c>
      <c r="F89" s="15">
        <v>9.25</v>
      </c>
      <c r="G89" s="15">
        <v>9.25</v>
      </c>
      <c r="H89" s="15">
        <v>9.25</v>
      </c>
      <c r="I89" s="15">
        <v>9.25</v>
      </c>
      <c r="J89" s="15">
        <v>9.25</v>
      </c>
      <c r="K89" s="15">
        <v>9.25</v>
      </c>
      <c r="L89" s="15">
        <v>9.25</v>
      </c>
      <c r="M89" s="15">
        <v>9.25</v>
      </c>
      <c r="N89" s="15">
        <v>9.25</v>
      </c>
      <c r="O89" s="15">
        <v>10.25</v>
      </c>
      <c r="P89" s="24">
        <v>10.25</v>
      </c>
      <c r="Q89" s="24">
        <v>10.75</v>
      </c>
      <c r="R89" s="24">
        <v>10.75</v>
      </c>
      <c r="S89" s="24">
        <v>10.75</v>
      </c>
      <c r="T89" s="24">
        <v>11</v>
      </c>
      <c r="U89" s="24">
        <v>11</v>
      </c>
      <c r="V89" s="24">
        <v>11</v>
      </c>
      <c r="W89" s="24">
        <v>11.5</v>
      </c>
      <c r="X89" s="24">
        <v>11.75</v>
      </c>
      <c r="Y89" s="24">
        <v>11.75</v>
      </c>
      <c r="Z89" s="24">
        <v>11.75</v>
      </c>
      <c r="AA89" s="24">
        <v>11.5</v>
      </c>
      <c r="AB89" s="24">
        <v>11.5</v>
      </c>
      <c r="AC89" s="24">
        <v>11.5</v>
      </c>
      <c r="AD89" s="24">
        <v>11.5</v>
      </c>
      <c r="AE89" s="24">
        <v>11.25</v>
      </c>
      <c r="AF89" s="24">
        <v>11</v>
      </c>
      <c r="AG89" s="24">
        <v>10.75</v>
      </c>
      <c r="AH89" s="24">
        <v>10.5</v>
      </c>
      <c r="AI89" s="24">
        <v>10.25</v>
      </c>
      <c r="AJ89" s="24">
        <v>10</v>
      </c>
      <c r="AK89" s="24">
        <v>9.75</v>
      </c>
      <c r="AL89" s="24">
        <v>9.5</v>
      </c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</row>
    <row r="90" spans="2:53" ht="14.25" customHeight="1">
      <c r="B90" s="5" t="s">
        <v>5</v>
      </c>
      <c r="C90" s="15">
        <v>8.85</v>
      </c>
      <c r="D90" s="15">
        <v>8.9700000000000006</v>
      </c>
      <c r="E90" s="15">
        <v>8.92</v>
      </c>
      <c r="F90" s="15">
        <v>8.9499999999999993</v>
      </c>
      <c r="G90" s="15">
        <v>8.75</v>
      </c>
      <c r="H90" s="15">
        <v>8.7100000000000009</v>
      </c>
      <c r="I90" s="15">
        <v>8.6</v>
      </c>
      <c r="J90" s="15">
        <v>8.76</v>
      </c>
      <c r="K90" s="15">
        <v>8.75</v>
      </c>
      <c r="L90" s="15">
        <v>8.76</v>
      </c>
      <c r="M90" s="15">
        <v>8.77</v>
      </c>
      <c r="N90" s="15">
        <v>8.91</v>
      </c>
      <c r="O90" s="15">
        <v>9.2799999999999994</v>
      </c>
      <c r="P90" s="24">
        <v>9.59</v>
      </c>
      <c r="Q90" s="24">
        <v>9.52</v>
      </c>
      <c r="R90" s="24">
        <v>10.1</v>
      </c>
      <c r="S90" s="24">
        <v>10.11</v>
      </c>
      <c r="T90" s="24">
        <v>10.11</v>
      </c>
      <c r="U90" s="24">
        <v>10.34</v>
      </c>
      <c r="V90" s="24">
        <v>10.33</v>
      </c>
      <c r="W90" s="24">
        <v>10.33</v>
      </c>
      <c r="X90" s="24">
        <v>10.78</v>
      </c>
      <c r="Y90" s="24">
        <v>11.02</v>
      </c>
      <c r="Z90" s="24">
        <v>11.02</v>
      </c>
      <c r="AA90" s="24">
        <v>11.03</v>
      </c>
      <c r="AB90" s="24">
        <v>10.8</v>
      </c>
      <c r="AC90" s="24">
        <v>10.8</v>
      </c>
      <c r="AD90" s="24">
        <v>10.79</v>
      </c>
      <c r="AE90" s="24">
        <v>10.79</v>
      </c>
      <c r="AF90" s="24">
        <v>10.56</v>
      </c>
      <c r="AG90" s="24">
        <v>10.32</v>
      </c>
      <c r="AH90" s="24">
        <v>10.09</v>
      </c>
      <c r="AI90" s="24">
        <v>9.86</v>
      </c>
      <c r="AJ90" s="24">
        <v>9.6199999999999992</v>
      </c>
      <c r="AK90" s="24">
        <v>9.39</v>
      </c>
      <c r="AL90" s="24">
        <v>9.16</v>
      </c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</row>
    <row r="91" spans="2:53" ht="14.25" customHeight="1">
      <c r="B91" s="11" t="s">
        <v>10</v>
      </c>
      <c r="C91" s="20">
        <v>4279</v>
      </c>
      <c r="D91" s="20">
        <v>4129</v>
      </c>
      <c r="E91" s="20">
        <v>4135</v>
      </c>
      <c r="F91" s="20">
        <v>4271</v>
      </c>
      <c r="G91" s="20">
        <v>4199</v>
      </c>
      <c r="H91" s="20">
        <v>4113</v>
      </c>
      <c r="I91" s="20">
        <v>4057</v>
      </c>
      <c r="J91" s="20">
        <v>4043</v>
      </c>
      <c r="K91" s="20">
        <v>3913</v>
      </c>
      <c r="L91" s="20">
        <v>3878</v>
      </c>
      <c r="M91" s="20">
        <v>3770</v>
      </c>
      <c r="N91" s="20">
        <v>3802</v>
      </c>
      <c r="O91" s="20">
        <v>3689</v>
      </c>
      <c r="P91" s="21">
        <v>3666</v>
      </c>
      <c r="Q91" s="21">
        <v>3615</v>
      </c>
      <c r="R91" s="21">
        <v>3577</v>
      </c>
      <c r="S91" s="21">
        <v>3558</v>
      </c>
      <c r="T91" s="21">
        <v>3613</v>
      </c>
      <c r="U91" s="21">
        <v>3637</v>
      </c>
      <c r="V91" s="21">
        <v>3640</v>
      </c>
      <c r="W91" s="21">
        <v>3580</v>
      </c>
      <c r="X91" s="21">
        <v>3605</v>
      </c>
      <c r="Y91" s="21">
        <v>3610</v>
      </c>
      <c r="Z91" s="21">
        <v>3590</v>
      </c>
      <c r="AA91" s="21">
        <v>3522</v>
      </c>
      <c r="AB91" s="21">
        <v>3519</v>
      </c>
      <c r="AC91" s="21">
        <v>3464</v>
      </c>
      <c r="AD91" s="21">
        <v>3423</v>
      </c>
      <c r="AE91" s="21">
        <v>3399</v>
      </c>
      <c r="AF91" s="21">
        <v>3447</v>
      </c>
      <c r="AG91" s="21">
        <v>3464</v>
      </c>
      <c r="AH91" s="21">
        <v>3461</v>
      </c>
      <c r="AI91" s="21">
        <v>3398</v>
      </c>
      <c r="AJ91" s="21">
        <v>3417</v>
      </c>
      <c r="AK91" s="21">
        <v>3417</v>
      </c>
      <c r="AL91" s="21">
        <v>3392</v>
      </c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</row>
    <row r="92" spans="2:53" ht="14.25" customHeight="1">
      <c r="C92" s="2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</row>
    <row r="93" spans="2:53" ht="14.25" customHeight="1">
      <c r="C93" s="29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</row>
    <row r="94" spans="2:53" ht="14.25" customHeight="1">
      <c r="C94" s="29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1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</row>
    <row r="95" spans="2:53" ht="14.25" customHeight="1">
      <c r="C95" s="29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1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</row>
    <row r="96" spans="2:53" ht="14.25" customHeight="1">
      <c r="C96" s="29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1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</row>
    <row r="97" spans="3:53" ht="14.25" customHeight="1">
      <c r="C97" s="29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1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</row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 completo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Accivalores TEI03</dc:creator>
  <cp:lastModifiedBy>Lyhz Valentina Tovar Rodriguez</cp:lastModifiedBy>
  <dcterms:created xsi:type="dcterms:W3CDTF">2024-01-14T22:23:13Z</dcterms:created>
  <dcterms:modified xsi:type="dcterms:W3CDTF">2026-02-18T16:12:41Z</dcterms:modified>
</cp:coreProperties>
</file>